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рмаковВВ\Desktop\"/>
    </mc:Choice>
  </mc:AlternateContent>
  <bookViews>
    <workbookView xWindow="0" yWindow="0" windowWidth="20490" windowHeight="79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J2" i="1" l="1"/>
  <c r="S14" i="1"/>
  <c r="S9" i="1" l="1"/>
  <c r="S10" i="1"/>
  <c r="S11" i="1"/>
  <c r="S12" i="1"/>
  <c r="S13" i="1"/>
  <c r="S8" i="1"/>
  <c r="V9" i="1"/>
  <c r="V10" i="1"/>
  <c r="V11" i="1"/>
  <c r="V12" i="1"/>
  <c r="V13" i="1"/>
  <c r="U9" i="1" l="1"/>
  <c r="U10" i="1"/>
  <c r="U11" i="1"/>
  <c r="U12" i="1"/>
  <c r="U13" i="1"/>
  <c r="U8" i="1"/>
  <c r="V8" i="1" s="1"/>
  <c r="X10" i="1" l="1"/>
  <c r="W10" i="1"/>
  <c r="W9" i="1"/>
  <c r="X9" i="1"/>
  <c r="W11" i="1"/>
  <c r="X11" i="1"/>
  <c r="X12" i="1"/>
  <c r="W12" i="1"/>
  <c r="W13" i="1"/>
  <c r="X13" i="1"/>
  <c r="W8" i="1"/>
  <c r="X8" i="1"/>
  <c r="U14" i="1"/>
  <c r="S15" i="1" s="1"/>
  <c r="S18" i="1" s="1"/>
  <c r="X14" i="1"/>
  <c r="S16" i="1" l="1"/>
  <c r="V14" i="1"/>
  <c r="W14" i="1"/>
</calcChain>
</file>

<file path=xl/sharedStrings.xml><?xml version="1.0" encoding="utf-8"?>
<sst xmlns="http://schemas.openxmlformats.org/spreadsheetml/2006/main" count="60" uniqueCount="56">
  <si>
    <t xml:space="preserve">Прайс на всю линейку ИДН, производства ПК Технология  от </t>
  </si>
  <si>
    <t>Элемент ИДН-300-1</t>
  </si>
  <si>
    <t>300х500х37</t>
  </si>
  <si>
    <t>Элемент ИДН-300-2</t>
  </si>
  <si>
    <t>300Х180Х37</t>
  </si>
  <si>
    <t>350</t>
  </si>
  <si>
    <t>500x500x58</t>
  </si>
  <si>
    <t>1100</t>
  </si>
  <si>
    <t>Элемент ИДН-500-2</t>
  </si>
  <si>
    <t>500x250x58</t>
  </si>
  <si>
    <t>550</t>
  </si>
  <si>
    <t>900x500x58</t>
  </si>
  <si>
    <t>2090</t>
  </si>
  <si>
    <t>Элемент ИДН-900-2</t>
  </si>
  <si>
    <t>900x250x58</t>
  </si>
  <si>
    <t>1045</t>
  </si>
  <si>
    <t>Наименование</t>
  </si>
  <si>
    <t>Фото</t>
  </si>
  <si>
    <t>Размер, мм</t>
  </si>
  <si>
    <t>Цена, руб. с НДС</t>
  </si>
  <si>
    <t>кол-во</t>
  </si>
  <si>
    <t>ИТОГОВОЕ ПРЕДЛОЖЕНИЕ ДЛЯ ВАС:</t>
  </si>
  <si>
    <t>Цена за 1 шт.</t>
  </si>
  <si>
    <t>ИДН-500-1</t>
  </si>
  <si>
    <t>ИДН-500-2</t>
  </si>
  <si>
    <t>ИДН-300-1</t>
  </si>
  <si>
    <t>ИДН-300-2</t>
  </si>
  <si>
    <t>ИДН-900-1</t>
  </si>
  <si>
    <t>ИДН-900-2</t>
  </si>
  <si>
    <t>ВАШ ТЕЛЕФОН</t>
  </si>
  <si>
    <t>РЕКВИЗИТЫ 
ВАШЕЙ КОМПАНИИ</t>
  </si>
  <si>
    <t>ВАША СКИДКА НА ОБЪЁМ В %</t>
  </si>
  <si>
    <t>В ТОМ ЧИСЛЕ 
КРЕПЛЕНИЯ</t>
  </si>
  <si>
    <t>&gt;100.000</t>
  </si>
  <si>
    <t>&gt;300.000</t>
  </si>
  <si>
    <t>&gt;600.000</t>
  </si>
  <si>
    <t>V</t>
  </si>
  <si>
    <t>(считается 
автоматически)</t>
  </si>
  <si>
    <t>Розница</t>
  </si>
  <si>
    <t>ЛИНЕЙКА ТОВАРОВ</t>
  </si>
  <si>
    <t xml:space="preserve">ОБЩАЯ СУММА СЧЁТА
(без учёта доставки) </t>
  </si>
  <si>
    <t>АДРЕС ДОСТАВКИ</t>
  </si>
  <si>
    <t>Вы можете вписать их в это поле или отправить ответом на письмо)</t>
  </si>
  <si>
    <t>без скидки Ваша 
цена составляла бы:</t>
  </si>
  <si>
    <t>&gt;600.000 РУБ.:
15%</t>
  </si>
  <si>
    <t>&gt;300.000 РУБ.:
10%</t>
  </si>
  <si>
    <t>&gt;100.000 РУБ.:
5%</t>
  </si>
  <si>
    <t>Поля для 
заполнения</t>
  </si>
  <si>
    <t>СКИДКИ НА 
ОБЪЕМ</t>
  </si>
  <si>
    <t xml:space="preserve">После заполнения проверьте и сохраните данные. </t>
  </si>
  <si>
    <t>Комплект креплений АНКЕРНЫЙ БОЛТ включён в сумму</t>
  </si>
  <si>
    <t>Элемент ИДН-900-1</t>
  </si>
  <si>
    <t xml:space="preserve">Элемент ИДН-500-1 </t>
  </si>
  <si>
    <t>Отправьте этот файл на почту: marketing@idn500.ru
и мы Вам перезвоним!</t>
  </si>
  <si>
    <t xml:space="preserve">С уважением, ООО ПК "Технология"     150049, г. Ярославль, пр-т Толбухина, д. 17а
</t>
  </si>
  <si>
    <t>тел.: 8-4954-10-01-61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</si>
</sst>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\ &quot;₽&quot;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u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36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4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8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4" xfId="0" applyBorder="1"/>
    <xf numFmtId="0" fontId="0" fillId="0" borderId="0" xfId="0" applyBorder="1" applyAlignment="1"/>
    <xf numFmtId="0" fontId="0" fillId="0" borderId="0" xfId="0" applyBorder="1"/>
    <xf numFmtId="1" fontId="3" fillId="0" borderId="4" xfId="0" applyNumberFormat="1" applyFont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9" fontId="9" fillId="0" borderId="0" xfId="1" applyFont="1" applyFill="1" applyBorder="1" applyAlignment="1">
      <alignment vertical="center"/>
    </xf>
    <xf numFmtId="0" fontId="0" fillId="0" borderId="0" xfId="0" applyBorder="1" applyAlignment="1">
      <alignment vertical="top"/>
    </xf>
    <xf numFmtId="0" fontId="3" fillId="0" borderId="4" xfId="0" applyFont="1" applyBorder="1"/>
    <xf numFmtId="0" fontId="3" fillId="2" borderId="4" xfId="0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21" xfId="0" applyNumberFormat="1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9" fillId="0" borderId="0" xfId="2" applyFont="1" applyBorder="1" applyAlignment="1">
      <alignment horizontal="center"/>
    </xf>
    <xf numFmtId="0" fontId="5" fillId="4" borderId="1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22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9" fontId="1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15" fillId="0" borderId="14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left" vertical="center"/>
    </xf>
    <xf numFmtId="0" fontId="15" fillId="0" borderId="18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/>
    </xf>
    <xf numFmtId="0" fontId="15" fillId="0" borderId="19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3" fillId="5" borderId="12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0A88F0"/>
      <color rgb="FF14ACF8"/>
      <color rgb="FF0066FF"/>
      <color rgb="FF0571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7937</xdr:colOff>
      <xdr:row>13</xdr:row>
      <xdr:rowOff>7938</xdr:rowOff>
    </xdr:from>
    <xdr:to>
      <xdr:col>10</xdr:col>
      <xdr:colOff>0</xdr:colOff>
      <xdr:row>14</xdr:row>
      <xdr:rowOff>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2562" y="4873626"/>
          <a:ext cx="722313" cy="547687"/>
        </a:xfrm>
        <a:prstGeom prst="rect">
          <a:avLst/>
        </a:prstGeom>
      </xdr:spPr>
    </xdr:pic>
    <xdr:clientData/>
  </xdr:twoCellAnchor>
  <xdr:twoCellAnchor>
    <xdr:from>
      <xdr:col>9</xdr:col>
      <xdr:colOff>703219</xdr:colOff>
      <xdr:row>5</xdr:row>
      <xdr:rowOff>14470</xdr:rowOff>
    </xdr:from>
    <xdr:to>
      <xdr:col>11</xdr:col>
      <xdr:colOff>393800</xdr:colOff>
      <xdr:row>6</xdr:row>
      <xdr:rowOff>62439</xdr:rowOff>
    </xdr:to>
    <xdr:sp macro="" textlink="">
      <xdr:nvSpPr>
        <xdr:cNvPr id="45" name="Стрелка вниз 44"/>
        <xdr:cNvSpPr/>
      </xdr:nvSpPr>
      <xdr:spPr>
        <a:xfrm rot="3070959">
          <a:off x="7017400" y="788477"/>
          <a:ext cx="246407" cy="603393"/>
        </a:xfrm>
        <a:prstGeom prst="downArrow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15</xdr:col>
      <xdr:colOff>16325</xdr:colOff>
      <xdr:row>0</xdr:row>
      <xdr:rowOff>125185</xdr:rowOff>
    </xdr:from>
    <xdr:to>
      <xdr:col>19</xdr:col>
      <xdr:colOff>544284</xdr:colOff>
      <xdr:row>4</xdr:row>
      <xdr:rowOff>86666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3932" y="125185"/>
          <a:ext cx="2977245" cy="723481"/>
        </a:xfrm>
        <a:prstGeom prst="rect">
          <a:avLst/>
        </a:prstGeom>
      </xdr:spPr>
    </xdr:pic>
    <xdr:clientData/>
  </xdr:twoCellAnchor>
  <xdr:twoCellAnchor editAs="oneCell">
    <xdr:from>
      <xdr:col>1</xdr:col>
      <xdr:colOff>115661</xdr:colOff>
      <xdr:row>6</xdr:row>
      <xdr:rowOff>261938</xdr:rowOff>
    </xdr:from>
    <xdr:to>
      <xdr:col>2</xdr:col>
      <xdr:colOff>526425</xdr:colOff>
      <xdr:row>8</xdr:row>
      <xdr:rowOff>83344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554" y="1418545"/>
          <a:ext cx="1023085" cy="678656"/>
        </a:xfrm>
        <a:prstGeom prst="rect">
          <a:avLst/>
        </a:prstGeom>
      </xdr:spPr>
    </xdr:pic>
    <xdr:clientData/>
  </xdr:twoCellAnchor>
  <xdr:twoCellAnchor editAs="oneCell">
    <xdr:from>
      <xdr:col>1</xdr:col>
      <xdr:colOff>107156</xdr:colOff>
      <xdr:row>7</xdr:row>
      <xdr:rowOff>547688</xdr:rowOff>
    </xdr:from>
    <xdr:to>
      <xdr:col>2</xdr:col>
      <xdr:colOff>396006</xdr:colOff>
      <xdr:row>9</xdr:row>
      <xdr:rowOff>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976438"/>
          <a:ext cx="896069" cy="59531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11908</xdr:rowOff>
    </xdr:from>
    <xdr:to>
      <xdr:col>2</xdr:col>
      <xdr:colOff>407907</xdr:colOff>
      <xdr:row>12</xdr:row>
      <xdr:rowOff>23814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594" y="3726658"/>
          <a:ext cx="1015126" cy="583406"/>
        </a:xfrm>
        <a:prstGeom prst="rect">
          <a:avLst/>
        </a:prstGeom>
      </xdr:spPr>
    </xdr:pic>
    <xdr:clientData/>
  </xdr:twoCellAnchor>
  <xdr:twoCellAnchor editAs="oneCell">
    <xdr:from>
      <xdr:col>1</xdr:col>
      <xdr:colOff>59532</xdr:colOff>
      <xdr:row>12</xdr:row>
      <xdr:rowOff>107156</xdr:rowOff>
    </xdr:from>
    <xdr:to>
      <xdr:col>2</xdr:col>
      <xdr:colOff>571500</xdr:colOff>
      <xdr:row>13</xdr:row>
      <xdr:rowOff>32295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24284">
          <a:off x="619126" y="4393406"/>
          <a:ext cx="1119187" cy="496639"/>
        </a:xfrm>
        <a:prstGeom prst="rect">
          <a:avLst/>
        </a:prstGeom>
      </xdr:spPr>
    </xdr:pic>
    <xdr:clientData/>
  </xdr:twoCellAnchor>
  <xdr:twoCellAnchor editAs="oneCell">
    <xdr:from>
      <xdr:col>1</xdr:col>
      <xdr:colOff>178595</xdr:colOff>
      <xdr:row>10</xdr:row>
      <xdr:rowOff>47624</xdr:rowOff>
    </xdr:from>
    <xdr:to>
      <xdr:col>2</xdr:col>
      <xdr:colOff>478980</xdr:colOff>
      <xdr:row>10</xdr:row>
      <xdr:rowOff>571499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631804">
          <a:off x="738189" y="3190874"/>
          <a:ext cx="907604" cy="523875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142876</xdr:colOff>
      <xdr:row>9</xdr:row>
      <xdr:rowOff>35720</xdr:rowOff>
    </xdr:from>
    <xdr:to>
      <xdr:col>2</xdr:col>
      <xdr:colOff>459063</xdr:colOff>
      <xdr:row>10</xdr:row>
      <xdr:rowOff>23814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966460">
          <a:off x="702470" y="2607470"/>
          <a:ext cx="923406" cy="559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40"/>
  <sheetViews>
    <sheetView tabSelected="1" topLeftCell="A19" zoomScale="70" zoomScaleNormal="70" workbookViewId="0">
      <selection activeCell="J2" sqref="J2:J5"/>
    </sheetView>
  </sheetViews>
  <sheetFormatPr defaultRowHeight="15" x14ac:dyDescent="0.25"/>
  <cols>
    <col min="1" max="1" width="8.42578125" customWidth="1"/>
    <col min="4" max="4" width="9.5703125" customWidth="1"/>
    <col min="6" max="6" width="15" customWidth="1"/>
    <col min="8" max="8" width="9.5703125" customWidth="1"/>
    <col min="9" max="9" width="18.7109375" customWidth="1"/>
    <col min="10" max="10" width="11" customWidth="1"/>
    <col min="11" max="11" width="2.7109375" customWidth="1"/>
    <col min="12" max="12" width="10" customWidth="1"/>
    <col min="13" max="13" width="9.5703125" customWidth="1"/>
    <col min="14" max="14" width="2.7109375" customWidth="1"/>
    <col min="21" max="21" width="16.85546875" customWidth="1"/>
    <col min="22" max="22" width="15" style="5" customWidth="1"/>
    <col min="23" max="23" width="14.28515625" style="5" customWidth="1"/>
    <col min="24" max="24" width="17.5703125" style="5" customWidth="1"/>
  </cols>
  <sheetData>
    <row r="2" spans="2:25" x14ac:dyDescent="0.25">
      <c r="B2" s="74" t="s">
        <v>0</v>
      </c>
      <c r="C2" s="74"/>
      <c r="D2" s="74"/>
      <c r="E2" s="74"/>
      <c r="F2" s="74"/>
      <c r="G2" s="74"/>
      <c r="H2" s="74"/>
      <c r="I2" s="74"/>
      <c r="J2" s="75">
        <f ca="1">TODAY()</f>
        <v>42870</v>
      </c>
    </row>
    <row r="3" spans="2:25" ht="15" customHeight="1" x14ac:dyDescent="0.25">
      <c r="B3" s="74"/>
      <c r="C3" s="74"/>
      <c r="D3" s="74"/>
      <c r="E3" s="74"/>
      <c r="F3" s="74"/>
      <c r="G3" s="74"/>
      <c r="H3" s="74"/>
      <c r="I3" s="74"/>
      <c r="J3" s="75"/>
      <c r="L3" s="19"/>
      <c r="M3" s="19"/>
    </row>
    <row r="4" spans="2:25" ht="15" customHeight="1" x14ac:dyDescent="0.25">
      <c r="B4" s="74"/>
      <c r="C4" s="74"/>
      <c r="D4" s="74"/>
      <c r="E4" s="74"/>
      <c r="F4" s="74"/>
      <c r="G4" s="74"/>
      <c r="H4" s="74"/>
      <c r="I4" s="74"/>
      <c r="J4" s="75"/>
      <c r="L4" s="19"/>
      <c r="M4" s="19"/>
    </row>
    <row r="5" spans="2:25" ht="15" customHeight="1" x14ac:dyDescent="0.25">
      <c r="B5" s="74"/>
      <c r="C5" s="74"/>
      <c r="D5" s="74"/>
      <c r="E5" s="74"/>
      <c r="F5" s="74"/>
      <c r="G5" s="74"/>
      <c r="H5" s="74"/>
      <c r="I5" s="74"/>
      <c r="J5" s="75"/>
      <c r="L5" s="19"/>
      <c r="M5" s="19"/>
    </row>
    <row r="6" spans="2:25" ht="15.75" customHeight="1" x14ac:dyDescent="0.25">
      <c r="B6" s="82" t="s">
        <v>39</v>
      </c>
      <c r="C6" s="83"/>
      <c r="D6" s="83"/>
      <c r="E6" s="83"/>
      <c r="F6" s="83"/>
      <c r="G6" s="83"/>
      <c r="H6" s="83"/>
      <c r="I6" s="84"/>
      <c r="J6" s="13"/>
      <c r="L6" s="78" t="s">
        <v>47</v>
      </c>
      <c r="M6" s="78"/>
      <c r="O6" s="89" t="s">
        <v>21</v>
      </c>
      <c r="P6" s="90"/>
      <c r="Q6" s="90"/>
      <c r="R6" s="90"/>
      <c r="S6" s="90"/>
      <c r="T6" s="90"/>
      <c r="U6" s="91"/>
      <c r="V6" s="6" t="s">
        <v>36</v>
      </c>
      <c r="W6" s="6" t="s">
        <v>36</v>
      </c>
      <c r="X6" s="6" t="s">
        <v>36</v>
      </c>
    </row>
    <row r="7" spans="2:25" ht="22.5" customHeight="1" x14ac:dyDescent="0.25">
      <c r="B7" s="33" t="s">
        <v>17</v>
      </c>
      <c r="C7" s="33"/>
      <c r="D7" s="33" t="s">
        <v>16</v>
      </c>
      <c r="E7" s="33"/>
      <c r="F7" s="33"/>
      <c r="G7" s="33" t="s">
        <v>18</v>
      </c>
      <c r="H7" s="33"/>
      <c r="I7" s="22" t="s">
        <v>19</v>
      </c>
      <c r="J7" s="14" t="s">
        <v>20</v>
      </c>
      <c r="L7" s="78"/>
      <c r="M7" s="78"/>
      <c r="O7" s="45" t="s">
        <v>16</v>
      </c>
      <c r="P7" s="45"/>
      <c r="Q7" s="45" t="s">
        <v>22</v>
      </c>
      <c r="R7" s="45"/>
      <c r="S7" s="45" t="s">
        <v>20</v>
      </c>
      <c r="T7" s="45"/>
      <c r="U7" s="21" t="s">
        <v>38</v>
      </c>
      <c r="V7" s="6" t="s">
        <v>33</v>
      </c>
      <c r="W7" s="6" t="s">
        <v>34</v>
      </c>
      <c r="X7" s="6" t="s">
        <v>35</v>
      </c>
    </row>
    <row r="8" spans="2:25" ht="45" customHeight="1" x14ac:dyDescent="0.25">
      <c r="B8" s="41"/>
      <c r="C8" s="42"/>
      <c r="D8" s="57" t="s">
        <v>1</v>
      </c>
      <c r="E8" s="58"/>
      <c r="F8" s="59"/>
      <c r="G8" s="57" t="s">
        <v>2</v>
      </c>
      <c r="H8" s="59"/>
      <c r="I8" s="15">
        <v>700</v>
      </c>
      <c r="J8" s="4">
        <v>0</v>
      </c>
      <c r="K8" s="3"/>
      <c r="L8" s="78"/>
      <c r="M8" s="78"/>
      <c r="O8" s="45" t="s">
        <v>25</v>
      </c>
      <c r="P8" s="45"/>
      <c r="Q8" s="45">
        <v>700</v>
      </c>
      <c r="R8" s="45"/>
      <c r="S8" s="46">
        <f>0+J8</f>
        <v>0</v>
      </c>
      <c r="T8" s="46"/>
      <c r="U8" s="18">
        <f>(I8*J8)</f>
        <v>0</v>
      </c>
      <c r="V8" s="7">
        <f>IF(J8=0,J8-J8,U8-(0.05*U8))</f>
        <v>0</v>
      </c>
      <c r="W8" s="7">
        <f>IF(J8=0,J8-J8,U8-(0.1*U8))</f>
        <v>0</v>
      </c>
      <c r="X8" s="7">
        <f>IF(J8=0,J8-J8,U8-(0.15*U8))</f>
        <v>0</v>
      </c>
    </row>
    <row r="9" spans="2:25" ht="45" customHeight="1" x14ac:dyDescent="0.25">
      <c r="B9" s="43"/>
      <c r="C9" s="44"/>
      <c r="D9" s="49" t="s">
        <v>3</v>
      </c>
      <c r="E9" s="50"/>
      <c r="F9" s="51"/>
      <c r="G9" s="49" t="s">
        <v>4</v>
      </c>
      <c r="H9" s="51"/>
      <c r="I9" s="16" t="s">
        <v>5</v>
      </c>
      <c r="J9" s="4">
        <v>0</v>
      </c>
      <c r="K9" s="3"/>
      <c r="L9" s="20"/>
      <c r="M9" s="20"/>
      <c r="O9" s="45" t="s">
        <v>26</v>
      </c>
      <c r="P9" s="45"/>
      <c r="Q9" s="45">
        <v>350</v>
      </c>
      <c r="R9" s="45"/>
      <c r="S9" s="46">
        <f t="shared" ref="S9:S13" si="0">0+J9</f>
        <v>0</v>
      </c>
      <c r="T9" s="46"/>
      <c r="U9" s="18">
        <f t="shared" ref="U9:U13" si="1">(I9*J9)</f>
        <v>0</v>
      </c>
      <c r="V9" s="7">
        <f t="shared" ref="V9:V13" si="2">IF(J9=0,J9-J9,(I9*J9)-(0.05*I9))</f>
        <v>0</v>
      </c>
      <c r="W9" s="7">
        <f t="shared" ref="W9:W13" si="3">IF(J9=0,J9-J9,U9-(0.1*U9))</f>
        <v>0</v>
      </c>
      <c r="X9" s="7">
        <f t="shared" ref="X9:X13" si="4">IF(J9=0,J9-J9,U9-(0.15*U9))</f>
        <v>0</v>
      </c>
    </row>
    <row r="10" spans="2:25" ht="45" customHeight="1" x14ac:dyDescent="0.25">
      <c r="B10" s="43"/>
      <c r="C10" s="44"/>
      <c r="D10" s="49" t="s">
        <v>52</v>
      </c>
      <c r="E10" s="50"/>
      <c r="F10" s="51"/>
      <c r="G10" s="49" t="s">
        <v>6</v>
      </c>
      <c r="H10" s="51"/>
      <c r="I10" s="16" t="s">
        <v>7</v>
      </c>
      <c r="J10" s="4">
        <v>0</v>
      </c>
      <c r="L10" s="55" t="s">
        <v>48</v>
      </c>
      <c r="M10" s="56"/>
      <c r="O10" s="45" t="s">
        <v>23</v>
      </c>
      <c r="P10" s="45"/>
      <c r="Q10" s="45">
        <v>1100</v>
      </c>
      <c r="R10" s="45"/>
      <c r="S10" s="46">
        <f t="shared" si="0"/>
        <v>0</v>
      </c>
      <c r="T10" s="46"/>
      <c r="U10" s="18">
        <f t="shared" si="1"/>
        <v>0</v>
      </c>
      <c r="V10" s="7">
        <f t="shared" si="2"/>
        <v>0</v>
      </c>
      <c r="W10" s="7">
        <f t="shared" si="3"/>
        <v>0</v>
      </c>
      <c r="X10" s="7">
        <f t="shared" si="4"/>
        <v>0</v>
      </c>
    </row>
    <row r="11" spans="2:25" ht="45" customHeight="1" x14ac:dyDescent="0.25">
      <c r="B11" s="43"/>
      <c r="C11" s="44"/>
      <c r="D11" s="49" t="s">
        <v>8</v>
      </c>
      <c r="E11" s="50"/>
      <c r="F11" s="51"/>
      <c r="G11" s="49" t="s">
        <v>9</v>
      </c>
      <c r="H11" s="51"/>
      <c r="I11" s="16" t="s">
        <v>10</v>
      </c>
      <c r="J11" s="4">
        <v>0</v>
      </c>
      <c r="L11" s="55" t="s">
        <v>46</v>
      </c>
      <c r="M11" s="56"/>
      <c r="O11" s="45" t="s">
        <v>24</v>
      </c>
      <c r="P11" s="45"/>
      <c r="Q11" s="45">
        <v>550</v>
      </c>
      <c r="R11" s="45"/>
      <c r="S11" s="46">
        <f t="shared" si="0"/>
        <v>0</v>
      </c>
      <c r="T11" s="46"/>
      <c r="U11" s="18">
        <f t="shared" si="1"/>
        <v>0</v>
      </c>
      <c r="V11" s="7">
        <f t="shared" si="2"/>
        <v>0</v>
      </c>
      <c r="W11" s="7">
        <f t="shared" si="3"/>
        <v>0</v>
      </c>
      <c r="X11" s="7">
        <f t="shared" si="4"/>
        <v>0</v>
      </c>
    </row>
    <row r="12" spans="2:25" ht="45" customHeight="1" x14ac:dyDescent="0.25">
      <c r="B12" s="37"/>
      <c r="C12" s="38"/>
      <c r="D12" s="49" t="s">
        <v>51</v>
      </c>
      <c r="E12" s="50"/>
      <c r="F12" s="51"/>
      <c r="G12" s="49" t="s">
        <v>11</v>
      </c>
      <c r="H12" s="51"/>
      <c r="I12" s="16" t="s">
        <v>12</v>
      </c>
      <c r="J12" s="4">
        <v>0</v>
      </c>
      <c r="L12" s="55" t="s">
        <v>45</v>
      </c>
      <c r="M12" s="55"/>
      <c r="O12" s="45" t="s">
        <v>27</v>
      </c>
      <c r="P12" s="45"/>
      <c r="Q12" s="45">
        <v>2090</v>
      </c>
      <c r="R12" s="45"/>
      <c r="S12" s="46">
        <f t="shared" si="0"/>
        <v>0</v>
      </c>
      <c r="T12" s="46"/>
      <c r="U12" s="18">
        <f t="shared" si="1"/>
        <v>0</v>
      </c>
      <c r="V12" s="7">
        <f t="shared" si="2"/>
        <v>0</v>
      </c>
      <c r="W12" s="7">
        <f t="shared" si="3"/>
        <v>0</v>
      </c>
      <c r="X12" s="7">
        <f t="shared" si="4"/>
        <v>0</v>
      </c>
    </row>
    <row r="13" spans="2:25" ht="45" customHeight="1" x14ac:dyDescent="0.25">
      <c r="B13" s="39"/>
      <c r="C13" s="40"/>
      <c r="D13" s="52" t="s">
        <v>13</v>
      </c>
      <c r="E13" s="53"/>
      <c r="F13" s="54"/>
      <c r="G13" s="52" t="s">
        <v>14</v>
      </c>
      <c r="H13" s="54"/>
      <c r="I13" s="17" t="s">
        <v>15</v>
      </c>
      <c r="J13" s="4">
        <v>0</v>
      </c>
      <c r="L13" s="55" t="s">
        <v>44</v>
      </c>
      <c r="M13" s="55"/>
      <c r="O13" s="45" t="s">
        <v>28</v>
      </c>
      <c r="P13" s="45"/>
      <c r="Q13" s="45">
        <v>1045</v>
      </c>
      <c r="R13" s="45"/>
      <c r="S13" s="46">
        <f t="shared" si="0"/>
        <v>0</v>
      </c>
      <c r="T13" s="46"/>
      <c r="U13" s="18">
        <f t="shared" si="1"/>
        <v>0</v>
      </c>
      <c r="V13" s="7">
        <f t="shared" si="2"/>
        <v>0</v>
      </c>
      <c r="W13" s="7">
        <f t="shared" si="3"/>
        <v>0</v>
      </c>
      <c r="X13" s="7">
        <f t="shared" si="4"/>
        <v>0</v>
      </c>
    </row>
    <row r="14" spans="2:25" ht="43.5" customHeight="1" x14ac:dyDescent="0.25">
      <c r="B14" s="79" t="s">
        <v>50</v>
      </c>
      <c r="C14" s="80"/>
      <c r="D14" s="80"/>
      <c r="E14" s="80"/>
      <c r="F14" s="80"/>
      <c r="G14" s="80"/>
      <c r="H14" s="80"/>
      <c r="I14" s="81"/>
      <c r="J14" s="1"/>
      <c r="L14" s="76" t="s">
        <v>37</v>
      </c>
      <c r="M14" s="77"/>
      <c r="O14" s="36" t="s">
        <v>32</v>
      </c>
      <c r="P14" s="36"/>
      <c r="Q14" s="45">
        <v>36</v>
      </c>
      <c r="R14" s="45"/>
      <c r="S14" s="46">
        <f>J8*4+J9*2+J10*6+J11*3+J11+J12*12+J13*4</f>
        <v>0</v>
      </c>
      <c r="T14" s="46"/>
      <c r="U14" s="18">
        <f>(J8*4+J9*2+J10*6+J11*3+J11+J12*12+J13*4)*36</f>
        <v>0</v>
      </c>
      <c r="V14" s="7">
        <f>(36*S14)-(1.8*S14)</f>
        <v>0</v>
      </c>
      <c r="W14" s="7">
        <f>(36*S14)-(3.6*S14)</f>
        <v>0</v>
      </c>
      <c r="X14" s="7">
        <f>(36*S14)-(5.4*S14)</f>
        <v>0</v>
      </c>
    </row>
    <row r="15" spans="2:25" ht="30.75" customHeight="1" x14ac:dyDescent="0.25">
      <c r="N15" s="3"/>
      <c r="O15" s="69" t="s">
        <v>43</v>
      </c>
      <c r="P15" s="70"/>
      <c r="Q15" s="70"/>
      <c r="R15" s="70"/>
      <c r="S15" s="73">
        <f>U8+U9+U10+U11+U12+U13+U14</f>
        <v>0</v>
      </c>
      <c r="T15" s="73"/>
      <c r="U15" s="73"/>
      <c r="V15" s="8"/>
      <c r="W15" s="8"/>
      <c r="X15" s="8"/>
      <c r="Y15" s="3"/>
    </row>
    <row r="16" spans="2:25" ht="39" customHeight="1" x14ac:dyDescent="0.25">
      <c r="O16" s="71" t="s">
        <v>40</v>
      </c>
      <c r="P16" s="71"/>
      <c r="Q16" s="71"/>
      <c r="R16" s="71"/>
      <c r="S16" s="72">
        <f>IF(S15&lt;100000,S15,IF(S15&lt;=300000,S15-0.05*S15,IF(S15&lt;=600000,S15-0.1*S15,S15-0.15*S15)))</f>
        <v>0</v>
      </c>
      <c r="T16" s="72"/>
      <c r="U16" s="72"/>
      <c r="V16" s="9"/>
      <c r="W16" s="9"/>
      <c r="X16" s="9"/>
    </row>
    <row r="17" spans="1:24" ht="12" customHeight="1" x14ac:dyDescent="0.25">
      <c r="B17" s="35" t="s">
        <v>41</v>
      </c>
      <c r="C17" s="35"/>
      <c r="D17" s="35"/>
      <c r="E17" s="63"/>
      <c r="F17" s="64"/>
      <c r="G17" s="64"/>
      <c r="H17" s="64"/>
      <c r="I17" s="64"/>
      <c r="J17" s="65"/>
      <c r="O17" s="71"/>
      <c r="P17" s="71"/>
      <c r="Q17" s="71"/>
      <c r="R17" s="71"/>
      <c r="S17" s="72"/>
      <c r="T17" s="72"/>
      <c r="U17" s="72"/>
      <c r="V17" s="9"/>
      <c r="W17" s="9"/>
      <c r="X17" s="9"/>
    </row>
    <row r="18" spans="1:24" ht="15.75" customHeight="1" x14ac:dyDescent="0.25">
      <c r="B18" s="35"/>
      <c r="C18" s="35"/>
      <c r="D18" s="35"/>
      <c r="E18" s="66"/>
      <c r="F18" s="67"/>
      <c r="G18" s="67"/>
      <c r="H18" s="67"/>
      <c r="I18" s="67"/>
      <c r="J18" s="68"/>
      <c r="O18" s="60" t="s">
        <v>31</v>
      </c>
      <c r="P18" s="60"/>
      <c r="Q18" s="60"/>
      <c r="R18" s="60"/>
      <c r="S18" s="61">
        <f>IF(S15&lt;100000,0,IF(S15&lt;=300000,5%,IF(S15&lt;=600000,10%,15%)))</f>
        <v>0</v>
      </c>
      <c r="T18" s="61"/>
      <c r="U18" s="61"/>
      <c r="V18" s="10"/>
      <c r="W18" s="11"/>
      <c r="X18" s="11"/>
    </row>
    <row r="19" spans="1:24" ht="21" customHeight="1" x14ac:dyDescent="0.25">
      <c r="B19" s="27" t="s">
        <v>29</v>
      </c>
      <c r="C19" s="28"/>
      <c r="D19" s="29"/>
      <c r="E19" s="47"/>
      <c r="F19" s="47"/>
      <c r="G19" s="47"/>
      <c r="H19" s="47"/>
      <c r="I19" s="47"/>
      <c r="J19" s="47"/>
      <c r="O19" s="60"/>
      <c r="P19" s="60"/>
      <c r="Q19" s="60"/>
      <c r="R19" s="60"/>
      <c r="S19" s="61"/>
      <c r="T19" s="61"/>
      <c r="U19" s="61"/>
      <c r="V19" s="10"/>
      <c r="W19" s="11"/>
      <c r="X19" s="11"/>
    </row>
    <row r="20" spans="1:24" ht="21.75" customHeight="1" x14ac:dyDescent="0.25">
      <c r="B20" s="30"/>
      <c r="C20" s="31"/>
      <c r="D20" s="32"/>
      <c r="E20" s="48"/>
      <c r="F20" s="48"/>
      <c r="G20" s="48"/>
      <c r="H20" s="48"/>
      <c r="I20" s="48"/>
      <c r="J20" s="48"/>
    </row>
    <row r="21" spans="1:24" ht="28.5" customHeight="1" x14ac:dyDescent="0.25">
      <c r="B21" s="34" t="s">
        <v>30</v>
      </c>
      <c r="C21" s="34"/>
      <c r="D21" s="34"/>
      <c r="E21" s="62" t="s">
        <v>42</v>
      </c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12"/>
      <c r="W21" s="12"/>
      <c r="X21" s="12"/>
    </row>
    <row r="22" spans="1:24" ht="25.5" customHeight="1" x14ac:dyDescent="0.25">
      <c r="B22" s="34"/>
      <c r="C22" s="34"/>
      <c r="D22" s="34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12"/>
      <c r="W22" s="12"/>
      <c r="X22" s="12"/>
    </row>
    <row r="23" spans="1:24" x14ac:dyDescent="0.25">
      <c r="B23" s="34"/>
      <c r="C23" s="34"/>
      <c r="D23" s="34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12"/>
      <c r="W23" s="12"/>
      <c r="X23" s="12"/>
    </row>
    <row r="24" spans="1:24" x14ac:dyDescent="0.25">
      <c r="B24" s="34"/>
      <c r="C24" s="34"/>
      <c r="D24" s="34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12"/>
      <c r="W24" s="12"/>
      <c r="X24" s="12"/>
    </row>
    <row r="25" spans="1:24" x14ac:dyDescent="0.25">
      <c r="B25" s="34"/>
      <c r="C25" s="34"/>
      <c r="D25" s="34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12"/>
      <c r="W25" s="12"/>
      <c r="X25" s="12"/>
    </row>
    <row r="26" spans="1:24" x14ac:dyDescent="0.25">
      <c r="B26" s="34"/>
      <c r="C26" s="34"/>
      <c r="D26" s="34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12"/>
      <c r="W26" s="12"/>
      <c r="X26" s="12"/>
    </row>
    <row r="27" spans="1:24" x14ac:dyDescent="0.25">
      <c r="B27" s="34"/>
      <c r="C27" s="34"/>
      <c r="D27" s="34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12"/>
      <c r="W27" s="12"/>
      <c r="X27" s="12"/>
    </row>
    <row r="28" spans="1:24" ht="15" customHeight="1" x14ac:dyDescent="0.25">
      <c r="A28" s="3"/>
      <c r="B28" s="19"/>
      <c r="C28" s="19"/>
      <c r="D28" s="19"/>
      <c r="E28" s="85" t="s">
        <v>49</v>
      </c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</row>
    <row r="29" spans="1:24" ht="15" customHeight="1" x14ac:dyDescent="0.25">
      <c r="A29" s="3"/>
      <c r="B29" s="19"/>
      <c r="C29" s="19"/>
      <c r="D29" s="19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</row>
    <row r="30" spans="1:24" ht="15" customHeight="1" x14ac:dyDescent="0.25">
      <c r="A30" s="3"/>
      <c r="B30" s="19"/>
      <c r="C30" s="19"/>
      <c r="D30" s="19"/>
      <c r="E30" s="86" t="s">
        <v>53</v>
      </c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</row>
    <row r="31" spans="1:24" ht="15" customHeight="1" x14ac:dyDescent="0.25">
      <c r="A31" s="3"/>
      <c r="B31" s="19"/>
      <c r="C31" s="19"/>
      <c r="D31" s="19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</row>
    <row r="32" spans="1:24" ht="15" customHeight="1" x14ac:dyDescent="0.25">
      <c r="A32" s="3"/>
      <c r="B32" s="19"/>
      <c r="C32" s="19"/>
      <c r="D32" s="19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</row>
    <row r="33" spans="1:21" ht="15" customHeight="1" x14ac:dyDescent="0.25">
      <c r="A33" s="3"/>
      <c r="B33" s="19"/>
      <c r="C33" s="19"/>
      <c r="D33" s="19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</row>
    <row r="34" spans="1:21" ht="15" customHeight="1" x14ac:dyDescent="0.25">
      <c r="A34" s="3"/>
      <c r="B34" s="23"/>
      <c r="C34" s="23"/>
      <c r="D34" s="2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</row>
    <row r="35" spans="1:21" ht="15" customHeight="1" x14ac:dyDescent="0.25">
      <c r="A35" s="3"/>
      <c r="B35" s="23"/>
      <c r="C35" s="23"/>
      <c r="D35" s="23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</row>
    <row r="36" spans="1:21" ht="15" customHeight="1" x14ac:dyDescent="0.25">
      <c r="A36" s="3"/>
      <c r="B36" s="3"/>
      <c r="C36" s="3"/>
      <c r="D36" s="3"/>
      <c r="E36" s="2"/>
      <c r="F36" s="88" t="s">
        <v>54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</row>
    <row r="37" spans="1:21" ht="15" customHeight="1" x14ac:dyDescent="0.25">
      <c r="D37" s="3"/>
      <c r="E37" s="2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</row>
    <row r="38" spans="1:21" ht="15" customHeight="1" x14ac:dyDescent="0.25">
      <c r="D38" s="3"/>
      <c r="E38" s="2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</row>
    <row r="39" spans="1:21" ht="23.25" x14ac:dyDescent="0.35">
      <c r="D39" s="3"/>
      <c r="E39" s="2"/>
      <c r="F39" s="25" t="s">
        <v>55</v>
      </c>
      <c r="G39" s="25"/>
      <c r="H39" s="25"/>
      <c r="I39" s="25"/>
      <c r="J39" s="25"/>
      <c r="K39" s="25"/>
      <c r="L39" s="25"/>
      <c r="M39" s="26" t="str">
        <f>HYPERLINK("http://xn--500-pddt5a.xn--p1ai/","Сайт: 500идн.рф")</f>
        <v>Сайт: 500идн.рф</v>
      </c>
      <c r="N39" s="25"/>
      <c r="O39" s="25"/>
      <c r="P39" s="25"/>
      <c r="Q39" s="25"/>
      <c r="R39" s="25"/>
      <c r="S39" s="25"/>
      <c r="T39" s="25"/>
    </row>
    <row r="40" spans="1:21" x14ac:dyDescent="0.25">
      <c r="D40" s="3"/>
      <c r="E40" s="2"/>
      <c r="F40" s="2"/>
      <c r="G40" s="2"/>
      <c r="H40" s="2"/>
      <c r="I40" s="2"/>
      <c r="J40" s="2"/>
      <c r="K40" s="2"/>
      <c r="L40" s="2"/>
    </row>
  </sheetData>
  <mergeCells count="73">
    <mergeCell ref="E28:U29"/>
    <mergeCell ref="E30:U33"/>
    <mergeCell ref="F36:T38"/>
    <mergeCell ref="O6:U6"/>
    <mergeCell ref="Q14:R14"/>
    <mergeCell ref="S14:T14"/>
    <mergeCell ref="Q7:R7"/>
    <mergeCell ref="O7:P7"/>
    <mergeCell ref="S7:T7"/>
    <mergeCell ref="O8:P8"/>
    <mergeCell ref="Q8:R8"/>
    <mergeCell ref="O13:P13"/>
    <mergeCell ref="Q13:R13"/>
    <mergeCell ref="S13:T13"/>
    <mergeCell ref="O10:P10"/>
    <mergeCell ref="Q10:R10"/>
    <mergeCell ref="B2:I5"/>
    <mergeCell ref="J2:J5"/>
    <mergeCell ref="L14:M14"/>
    <mergeCell ref="L13:M13"/>
    <mergeCell ref="L6:M8"/>
    <mergeCell ref="L11:M11"/>
    <mergeCell ref="B14:I14"/>
    <mergeCell ref="D7:F7"/>
    <mergeCell ref="G9:H9"/>
    <mergeCell ref="G10:H10"/>
    <mergeCell ref="G11:H11"/>
    <mergeCell ref="G12:H12"/>
    <mergeCell ref="B6:I6"/>
    <mergeCell ref="L12:M12"/>
    <mergeCell ref="G8:H8"/>
    <mergeCell ref="B11:C11"/>
    <mergeCell ref="E21:U27"/>
    <mergeCell ref="E17:J18"/>
    <mergeCell ref="O15:R15"/>
    <mergeCell ref="O16:R17"/>
    <mergeCell ref="S10:T10"/>
    <mergeCell ref="O11:P11"/>
    <mergeCell ref="S16:U17"/>
    <mergeCell ref="S15:U15"/>
    <mergeCell ref="Q11:R11"/>
    <mergeCell ref="S11:T11"/>
    <mergeCell ref="S8:T8"/>
    <mergeCell ref="E19:J20"/>
    <mergeCell ref="D11:F11"/>
    <mergeCell ref="D12:F12"/>
    <mergeCell ref="D13:F13"/>
    <mergeCell ref="D10:F10"/>
    <mergeCell ref="O12:P12"/>
    <mergeCell ref="Q12:R12"/>
    <mergeCell ref="S12:T12"/>
    <mergeCell ref="L10:M10"/>
    <mergeCell ref="G13:H13"/>
    <mergeCell ref="D8:F8"/>
    <mergeCell ref="D9:F9"/>
    <mergeCell ref="O18:R19"/>
    <mergeCell ref="S18:U19"/>
    <mergeCell ref="F39:L39"/>
    <mergeCell ref="M39:T39"/>
    <mergeCell ref="B19:D20"/>
    <mergeCell ref="G7:H7"/>
    <mergeCell ref="B21:D27"/>
    <mergeCell ref="B17:D18"/>
    <mergeCell ref="O14:P14"/>
    <mergeCell ref="B12:C12"/>
    <mergeCell ref="B13:C13"/>
    <mergeCell ref="B7:C7"/>
    <mergeCell ref="B8:C8"/>
    <mergeCell ref="B9:C9"/>
    <mergeCell ref="B10:C10"/>
    <mergeCell ref="O9:P9"/>
    <mergeCell ref="Q9:R9"/>
    <mergeCell ref="S9:T9"/>
  </mergeCells>
  <pageMargins left="0.25" right="0.25" top="0.75" bottom="0.75" header="0.3" footer="0.3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</dc:creator>
  <cp:lastModifiedBy>Ермаков В.В.</cp:lastModifiedBy>
  <cp:lastPrinted>2017-05-10T09:18:57Z</cp:lastPrinted>
  <dcterms:created xsi:type="dcterms:W3CDTF">2017-04-10T08:36:56Z</dcterms:created>
  <dcterms:modified xsi:type="dcterms:W3CDTF">2017-05-15T14:37:54Z</dcterms:modified>
</cp:coreProperties>
</file>